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2"/>
  </bookViews>
  <sheets>
    <sheet name="资产负债表" sheetId="1" r:id="rId1"/>
    <sheet name="业务活动表" sheetId="5" r:id="rId2"/>
    <sheet name="现金流量表" sheetId="4" r:id="rId3"/>
  </sheets>
  <externalReferences>
    <externalReference r:id="rId4"/>
  </externalReferences>
  <definedNames>
    <definedName name="_xlnm.Print_Area" localSheetId="2">现金流量表!$A$1:$C$41</definedName>
    <definedName name="_Toc151432813" localSheetId="1">业务活动表!$A$2</definedName>
    <definedName name="_xlnm.Print_Area" localSheetId="1">业务活动表!$A$1:$H$24</definedName>
    <definedName name="Sheet1">#REF!</definedName>
  </definedNames>
  <calcPr calcId="144525"/>
</workbook>
</file>

<file path=xl/sharedStrings.xml><?xml version="1.0" encoding="utf-8"?>
<sst xmlns="http://schemas.openxmlformats.org/spreadsheetml/2006/main" count="131">
  <si>
    <t>资  产  负  债  表</t>
  </si>
  <si>
    <t xml:space="preserve">             2016-12-31</t>
  </si>
  <si>
    <t xml:space="preserve"> 会民非01表</t>
  </si>
  <si>
    <t>编制单位：三亚理工职业学院</t>
  </si>
  <si>
    <t>单位：人民币元</t>
  </si>
  <si>
    <r>
      <rPr>
        <b/>
        <sz val="10"/>
        <rFont val="宋体"/>
        <charset val="134"/>
      </rPr>
      <t>资</t>
    </r>
    <r>
      <rPr>
        <b/>
        <sz val="10"/>
        <rFont val="Times New Roman"/>
        <charset val="134"/>
      </rPr>
      <t xml:space="preserve">        </t>
    </r>
    <r>
      <rPr>
        <b/>
        <sz val="10"/>
        <rFont val="宋体"/>
        <charset val="134"/>
      </rPr>
      <t>产</t>
    </r>
  </si>
  <si>
    <t>行次</t>
  </si>
  <si>
    <t>年初数</t>
  </si>
  <si>
    <t>期末数</t>
  </si>
  <si>
    <t>负债及所有者权益</t>
  </si>
  <si>
    <t>流动资产：</t>
  </si>
  <si>
    <t>流动负债：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</si>
  <si>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货币资金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</si>
  <si>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短期借款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</si>
  <si>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短期投资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</si>
  <si>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应付款项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</si>
  <si>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应收款项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</si>
  <si>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应付工资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</si>
  <si>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预付帐款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</si>
  <si>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应交税金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</si>
  <si>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存货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</si>
  <si>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预收账款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</si>
  <si>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待摊费用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</si>
  <si>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预提费用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</si>
  <si>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一年内到期长期债权投资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</si>
  <si>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预计负债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</si>
  <si>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其他流动资产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</si>
  <si>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一年内到期长期负债</t>
    </r>
  </si>
  <si>
    <t>流动资产合计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</si>
  <si>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其他流动负债</t>
    </r>
  </si>
  <si>
    <t>流动负债合计</t>
  </si>
  <si>
    <t>长期投资：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</si>
  <si>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长期股权投资</t>
    </r>
  </si>
  <si>
    <t>长期负债：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</si>
  <si>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长期债权投资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</si>
  <si>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长期借款</t>
    </r>
  </si>
  <si>
    <t>长期投资合计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</si>
  <si>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长期应付款</t>
    </r>
  </si>
  <si>
    <r>
      <rPr>
        <b/>
        <sz val="9"/>
        <rFont val="宋体"/>
        <charset val="134"/>
      </rPr>
      <t>固定资产：</t>
    </r>
    <r>
      <rPr>
        <b/>
        <sz val="9"/>
        <rFont val="Times New Roman"/>
        <charset val="134"/>
      </rPr>
      <t xml:space="preserve"> 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</si>
  <si>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其他长期负债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</si>
  <si>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固定资产原价</t>
    </r>
  </si>
  <si>
    <t>长期负债合计</t>
  </si>
  <si>
    <r>
      <rPr>
        <b/>
        <sz val="9"/>
        <rFont val="Times New Roman"/>
        <charset val="134"/>
      </rPr>
      <t xml:space="preserve">    </t>
    </r>
    <r>
      <rPr>
        <b/>
        <sz val="9"/>
        <rFont val="宋体"/>
        <charset val="134"/>
      </rPr>
      <t>减：累计折旧</t>
    </r>
  </si>
  <si>
    <t xml:space="preserve">  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</si>
  <si>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固定资产净值</t>
    </r>
  </si>
  <si>
    <r>
      <rPr>
        <b/>
        <sz val="9"/>
        <rFont val="宋体"/>
        <charset val="134"/>
      </rPr>
      <t>受托代理负债</t>
    </r>
    <r>
      <rPr>
        <b/>
        <sz val="9"/>
        <rFont val="Times New Roman"/>
        <charset val="134"/>
      </rPr>
      <t>:</t>
    </r>
  </si>
  <si>
    <r>
      <rPr>
        <b/>
        <sz val="9"/>
        <rFont val="Times New Roman"/>
        <charset val="134"/>
      </rPr>
      <t xml:space="preserve">    </t>
    </r>
    <r>
      <rPr>
        <b/>
        <sz val="9"/>
        <rFont val="宋体"/>
        <charset val="134"/>
      </rPr>
      <t>在建工程</t>
    </r>
  </si>
  <si>
    <r>
      <rPr>
        <b/>
        <sz val="9"/>
        <rFont val="Times New Roman"/>
        <charset val="134"/>
      </rPr>
      <t xml:space="preserve">     </t>
    </r>
    <r>
      <rPr>
        <b/>
        <sz val="9"/>
        <rFont val="宋体"/>
        <charset val="134"/>
      </rPr>
      <t>受托代理负债</t>
    </r>
  </si>
  <si>
    <r>
      <rPr>
        <b/>
        <sz val="9"/>
        <rFont val="Times New Roman"/>
        <charset val="134"/>
      </rPr>
      <t xml:space="preserve">    </t>
    </r>
    <r>
      <rPr>
        <b/>
        <sz val="9"/>
        <rFont val="宋体"/>
        <charset val="134"/>
      </rPr>
      <t>文物文化资产</t>
    </r>
  </si>
  <si>
    <t>负债合计</t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</si>
  <si>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固定资产清理</t>
    </r>
  </si>
  <si>
    <t>固定资产合计</t>
  </si>
  <si>
    <r>
      <rPr>
        <b/>
        <sz val="9"/>
        <rFont val="宋体"/>
        <charset val="134"/>
      </rPr>
      <t>净资产</t>
    </r>
    <r>
      <rPr>
        <b/>
        <sz val="9"/>
        <rFont val="Times New Roman"/>
        <charset val="134"/>
      </rPr>
      <t>:</t>
    </r>
  </si>
  <si>
    <t>无形资产：</t>
  </si>
  <si>
    <r>
      <rPr>
        <b/>
        <sz val="9"/>
        <rFont val="Times New Roman"/>
        <charset val="134"/>
      </rPr>
      <t xml:space="preserve">     </t>
    </r>
    <r>
      <rPr>
        <b/>
        <sz val="9"/>
        <rFont val="宋体"/>
        <charset val="134"/>
      </rPr>
      <t>非限定性净资产</t>
    </r>
  </si>
  <si>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无形资产</t>
    </r>
  </si>
  <si>
    <r>
      <rPr>
        <b/>
        <sz val="9"/>
        <rFont val="Times New Roman"/>
        <charset val="134"/>
      </rPr>
      <t xml:space="preserve">     </t>
    </r>
    <r>
      <rPr>
        <b/>
        <sz val="9"/>
        <rFont val="宋体"/>
        <charset val="134"/>
      </rPr>
      <t>限定性净资产</t>
    </r>
  </si>
  <si>
    <t>净资产合计</t>
  </si>
  <si>
    <t>受托代理资产：</t>
  </si>
  <si>
    <r>
      <rPr>
        <b/>
        <sz val="9"/>
        <rFont val="Times New Roman"/>
        <charset val="134"/>
      </rPr>
      <t xml:space="preserve">    </t>
    </r>
    <r>
      <rPr>
        <b/>
        <sz val="9"/>
        <rFont val="宋体"/>
        <charset val="134"/>
      </rPr>
      <t>受托代理资产</t>
    </r>
  </si>
  <si>
    <t>资产总计</t>
  </si>
  <si>
    <t>负债及所有者权益合计</t>
  </si>
  <si>
    <t>单位负责人：陆丹</t>
  </si>
  <si>
    <t>财务机构负责人：陈晓琴</t>
  </si>
  <si>
    <t>编制人：樊海燕</t>
  </si>
  <si>
    <t>核对</t>
  </si>
  <si>
    <r>
      <rPr>
        <sz val="10"/>
        <rFont val="宋体"/>
        <charset val="134"/>
      </rPr>
      <t>附表</t>
    </r>
    <r>
      <rPr>
        <sz val="10"/>
        <rFont val="Arial"/>
        <charset val="0"/>
      </rPr>
      <t>2</t>
    </r>
    <r>
      <rPr>
        <sz val="10"/>
        <rFont val="宋体"/>
        <charset val="134"/>
      </rPr>
      <t>：</t>
    </r>
  </si>
  <si>
    <r>
      <rPr>
        <b/>
        <sz val="20"/>
        <rFont val="宋体"/>
        <charset val="134"/>
      </rPr>
      <t>业</t>
    </r>
    <r>
      <rPr>
        <b/>
        <sz val="20"/>
        <rFont val="Arial"/>
        <charset val="0"/>
      </rPr>
      <t xml:space="preserve"> </t>
    </r>
    <r>
      <rPr>
        <b/>
        <sz val="20"/>
        <rFont val="宋体"/>
        <charset val="134"/>
      </rPr>
      <t>务</t>
    </r>
    <r>
      <rPr>
        <b/>
        <sz val="20"/>
        <rFont val="Arial"/>
        <charset val="0"/>
      </rPr>
      <t xml:space="preserve"> </t>
    </r>
    <r>
      <rPr>
        <b/>
        <sz val="20"/>
        <rFont val="宋体"/>
        <charset val="134"/>
      </rPr>
      <t>活</t>
    </r>
    <r>
      <rPr>
        <b/>
        <sz val="20"/>
        <rFont val="Arial"/>
        <charset val="0"/>
      </rPr>
      <t xml:space="preserve"> </t>
    </r>
    <r>
      <rPr>
        <b/>
        <sz val="20"/>
        <rFont val="宋体"/>
        <charset val="134"/>
      </rPr>
      <t>动</t>
    </r>
    <r>
      <rPr>
        <b/>
        <sz val="20"/>
        <rFont val="Arial"/>
        <charset val="0"/>
      </rPr>
      <t xml:space="preserve"> </t>
    </r>
    <r>
      <rPr>
        <b/>
        <sz val="20"/>
        <rFont val="宋体"/>
        <charset val="134"/>
      </rPr>
      <t>表</t>
    </r>
  </si>
  <si>
    <r>
      <rPr>
        <sz val="10"/>
        <rFont val="MS Sans Serif"/>
        <charset val="0"/>
      </rPr>
      <t xml:space="preserve">                                                  </t>
    </r>
    <r>
      <rPr>
        <sz val="10"/>
        <rFont val="MS Sans Serif"/>
        <charset val="0"/>
      </rPr>
      <t>20</t>
    </r>
    <r>
      <rPr>
        <sz val="10"/>
        <rFont val="MS Sans Serif"/>
        <charset val="0"/>
      </rPr>
      <t>16</t>
    </r>
    <r>
      <rPr>
        <sz val="10"/>
        <rFont val="宋体"/>
        <charset val="134"/>
      </rPr>
      <t>年度</t>
    </r>
  </si>
  <si>
    <t>单位：元</t>
  </si>
  <si>
    <t>项            目</t>
  </si>
  <si>
    <t>上年累计数</t>
  </si>
  <si>
    <t>本年累计数</t>
  </si>
  <si>
    <t>非限定性</t>
  </si>
  <si>
    <t>限定性</t>
  </si>
  <si>
    <t>合计</t>
  </si>
  <si>
    <t>一、收入</t>
  </si>
  <si>
    <t>其中:捐赠收入</t>
  </si>
  <si>
    <t xml:space="preserve">     提供服务收入</t>
  </si>
  <si>
    <t xml:space="preserve">     商品销售收入</t>
  </si>
  <si>
    <t xml:space="preserve">     政府补助收入</t>
  </si>
  <si>
    <t xml:space="preserve">     投资收益</t>
  </si>
  <si>
    <t xml:space="preserve">     其他收入</t>
  </si>
  <si>
    <t xml:space="preserve">         收入合计</t>
  </si>
  <si>
    <t>二、费用</t>
  </si>
  <si>
    <t xml:space="preserve">   （一）业务活动成本</t>
  </si>
  <si>
    <t xml:space="preserve">   （二）其他业务成本</t>
  </si>
  <si>
    <t xml:space="preserve">   （三）管理费用</t>
  </si>
  <si>
    <t xml:space="preserve">   （四）筹资费用</t>
  </si>
  <si>
    <t xml:space="preserve">   （五）销售费用</t>
  </si>
  <si>
    <t xml:space="preserve">         费用合计</t>
  </si>
  <si>
    <t>三、限定性净资产转为非限定性净资产</t>
  </si>
  <si>
    <t>四、净资产变动额（若为净资产减少额，以“-”号填列）</t>
  </si>
  <si>
    <t>单位负责人：陆丹                       财务机构负责人：陈晓琴                    编制人：汪海鑫</t>
  </si>
  <si>
    <t>现    金    流    量    表</t>
  </si>
  <si>
    <t xml:space="preserve">                                         2016年度                                 会民非03表</t>
  </si>
  <si>
    <t>项               目</t>
  </si>
  <si>
    <t>金    额</t>
  </si>
  <si>
    <t>一、业务活动产生的现金流量：</t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</si>
  <si>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接受捐款收到的现金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</si>
  <si>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收取会费收到的现金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</si>
  <si>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提供服务收到的现金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</si>
  <si>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销售商品收到的现金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</si>
  <si>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政府补助收到的现金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</si>
  <si>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收到的其他与业务活动有关的现金</t>
    </r>
  </si>
  <si>
    <r>
      <rPr>
        <b/>
        <sz val="9"/>
        <rFont val="Times New Roman"/>
        <charset val="134"/>
      </rPr>
      <t xml:space="preserve">                  </t>
    </r>
    <r>
      <rPr>
        <b/>
        <sz val="9"/>
        <rFont val="宋体"/>
        <charset val="134"/>
      </rPr>
      <t>现金流入小计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</si>
  <si>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提供捐赠或者资助支付的现金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</si>
  <si>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支付给员工以及为员工支付的现金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</si>
  <si>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购买商品、接受服务支付的现金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</si>
  <si>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支付的其他与业务活动有关的现金</t>
    </r>
  </si>
  <si>
    <r>
      <rPr>
        <b/>
        <sz val="9"/>
        <rFont val="Times New Roman"/>
        <charset val="134"/>
      </rPr>
      <t xml:space="preserve">                  </t>
    </r>
    <r>
      <rPr>
        <b/>
        <sz val="9"/>
        <rFont val="宋体"/>
        <charset val="134"/>
      </rPr>
      <t>现金流出小计</t>
    </r>
  </si>
  <si>
    <r>
      <rPr>
        <b/>
        <sz val="9"/>
        <rFont val="Times New Roman"/>
        <charset val="134"/>
      </rPr>
      <t xml:space="preserve">                       </t>
    </r>
    <r>
      <rPr>
        <b/>
        <sz val="9"/>
        <rFont val="宋体"/>
        <charset val="134"/>
      </rPr>
      <t>业务活动产生的现金流量净额</t>
    </r>
  </si>
  <si>
    <t>二、投资活动产生的现金流量：</t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</si>
  <si>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收回投资所收到的现金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</si>
  <si>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取得投资收益所收到的现金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</si>
  <si>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处置固定资产和无形资产所收回的现金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</si>
  <si>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收到的其他与投资活动有关的现金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</si>
  <si>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购建固定资产和无形资产</t>
    </r>
    <r>
      <rPr>
        <b/>
        <sz val="9"/>
        <rFont val="宋体"/>
        <charset val="134"/>
      </rPr>
      <t>所支付的现金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</si>
  <si>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对外投资所支付的现金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</si>
  <si>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支付的其他与投资活动有关的现金</t>
    </r>
  </si>
  <si>
    <r>
      <rPr>
        <b/>
        <sz val="9"/>
        <rFont val="Times New Roman"/>
        <charset val="134"/>
      </rPr>
      <t xml:space="preserve">                       </t>
    </r>
    <r>
      <rPr>
        <b/>
        <sz val="9"/>
        <rFont val="宋体"/>
        <charset val="134"/>
      </rPr>
      <t>投资活动产生的现金流量净额</t>
    </r>
  </si>
  <si>
    <t>三、筹资活动产生的现金流量：</t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</si>
  <si>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借款所收到的现金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</si>
  <si>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收到的其他与筹资活动有关的现金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</si>
  <si>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偿还借款所支付的现金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</si>
  <si>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偿付利息所支付的现金</t>
    </r>
  </si>
  <si>
    <r>
      <rPr>
        <b/>
        <sz val="9"/>
        <rFont val="Times New Roman"/>
        <charset val="134"/>
      </rPr>
      <t xml:space="preserve">        </t>
    </r>
    <r>
      <rPr>
        <b/>
        <sz val="9"/>
        <rFont val="宋体"/>
        <charset val="134"/>
      </rPr>
      <t>支付的其他与筹资活动有关的现金</t>
    </r>
  </si>
  <si>
    <r>
      <rPr>
        <b/>
        <sz val="9"/>
        <rFont val="Times New Roman"/>
        <charset val="134"/>
      </rPr>
      <t xml:space="preserve">                      </t>
    </r>
    <r>
      <rPr>
        <b/>
        <sz val="9"/>
        <rFont val="宋体"/>
        <charset val="134"/>
      </rPr>
      <t>筹资活动产生的现金流量净额</t>
    </r>
  </si>
  <si>
    <t>四、汇率变动对现金的影响额</t>
  </si>
  <si>
    <t>五、现金及现金等价物净增加额</t>
  </si>
  <si>
    <t>单位负责人：陆丹                             财务机构负责人：陈晓琴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</si>
</sst>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  <numFmt numFmtId="177" formatCode="#,##0.00_ "/>
    <numFmt numFmtId="178" formatCode="#,##0.00_);[Red]\(#,##0.00\)"/>
  </numFmts>
  <fonts count="50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黑体"/>
      <charset val="134"/>
    </font>
    <font>
      <b/>
      <sz val="10"/>
      <color indexed="8"/>
      <name val="黑体"/>
      <charset val="134"/>
    </font>
    <font>
      <b/>
      <sz val="9"/>
      <name val="黑体"/>
      <charset val="134"/>
    </font>
    <font>
      <b/>
      <sz val="9"/>
      <name val="Times New Roman"/>
      <charset val="134"/>
    </font>
    <font>
      <b/>
      <sz val="9"/>
      <color indexed="8"/>
      <name val="Times New Roman"/>
      <charset val="134"/>
    </font>
    <font>
      <sz val="11"/>
      <color theme="1"/>
      <name val="Times New Roman"/>
      <charset val="134"/>
    </font>
    <font>
      <b/>
      <sz val="9"/>
      <color theme="1"/>
      <name val="等线"/>
      <charset val="134"/>
      <scheme val="minor"/>
    </font>
    <font>
      <sz val="10"/>
      <name val="Arial"/>
      <charset val="0"/>
    </font>
    <font>
      <b/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MS Sans Serif"/>
      <charset val="0"/>
    </font>
    <font>
      <sz val="10"/>
      <name val="Times New Roman"/>
      <charset val="0"/>
    </font>
    <font>
      <sz val="10"/>
      <name val="Arial Narrow"/>
      <charset val="0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b/>
      <sz val="18"/>
      <name val="黑体"/>
      <charset val="134"/>
    </font>
    <font>
      <b/>
      <sz val="20"/>
      <color indexed="10"/>
      <name val="黑体"/>
      <charset val="134"/>
    </font>
    <font>
      <b/>
      <sz val="10"/>
      <name val="Times New Roman"/>
      <charset val="134"/>
    </font>
    <font>
      <sz val="10"/>
      <name val="Times New Roman"/>
      <charset val="0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b/>
      <sz val="2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42" fontId="29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9" fillId="22" borderId="2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11" borderId="19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31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6" fillId="32" borderId="24" applyNumberFormat="0" applyAlignment="0" applyProtection="0">
      <alignment vertical="center"/>
    </xf>
    <xf numFmtId="0" fontId="45" fillId="32" borderId="22" applyNumberFormat="0" applyAlignment="0" applyProtection="0">
      <alignment vertical="center"/>
    </xf>
    <xf numFmtId="0" fontId="48" fillId="0" borderId="0"/>
    <xf numFmtId="0" fontId="27" fillId="6" borderId="17" applyNumberForma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177" fontId="1" fillId="0" borderId="0" applyProtection="0"/>
    <xf numFmtId="0" fontId="33" fillId="1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7" fillId="0" borderId="0"/>
    <xf numFmtId="0" fontId="2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</cellStyleXfs>
  <cellXfs count="95">
    <xf numFmtId="0" fontId="0" fillId="0" borderId="0" xfId="0"/>
    <xf numFmtId="0" fontId="1" fillId="2" borderId="0" xfId="0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31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176" fontId="3" fillId="2" borderId="0" xfId="0" applyNumberFormat="1" applyFont="1" applyFill="1" applyAlignment="1">
      <alignment vertical="center"/>
    </xf>
    <xf numFmtId="0" fontId="4" fillId="2" borderId="0" xfId="0" applyFont="1" applyFill="1" applyAlignment="1" applyProtection="1">
      <alignment horizontal="right" vertical="center"/>
      <protection locked="0" hidden="1"/>
    </xf>
    <xf numFmtId="49" fontId="5" fillId="0" borderId="1" xfId="27" applyNumberFormat="1" applyFont="1" applyFill="1" applyBorder="1" applyAlignment="1" applyProtection="1">
      <alignment horizontal="center" vertical="center"/>
      <protection locked="0"/>
    </xf>
    <xf numFmtId="49" fontId="5" fillId="0" borderId="2" xfId="27" applyNumberFormat="1" applyFont="1" applyFill="1" applyBorder="1" applyAlignment="1" applyProtection="1">
      <alignment horizontal="center" vertical="center"/>
      <protection locked="0"/>
    </xf>
    <xf numFmtId="49" fontId="5" fillId="0" borderId="3" xfId="27" applyNumberFormat="1" applyFont="1" applyFill="1" applyBorder="1" applyAlignment="1" applyProtection="1">
      <alignment horizontal="center" vertical="center"/>
      <protection locked="0"/>
    </xf>
    <xf numFmtId="0" fontId="6" fillId="0" borderId="4" xfId="27" applyFont="1" applyFill="1" applyBorder="1" applyAlignment="1" applyProtection="1">
      <alignment vertical="center"/>
      <protection locked="0"/>
    </xf>
    <xf numFmtId="0" fontId="7" fillId="0" borderId="5" xfId="27" applyFont="1" applyFill="1" applyBorder="1" applyAlignment="1" applyProtection="1">
      <alignment vertical="center"/>
      <protection locked="0"/>
    </xf>
    <xf numFmtId="177" fontId="7" fillId="0" borderId="6" xfId="8" applyNumberFormat="1" applyFont="1" applyFill="1" applyBorder="1" applyAlignment="1" applyProtection="1">
      <alignment horizontal="right" vertical="center"/>
      <protection locked="0"/>
    </xf>
    <xf numFmtId="0" fontId="7" fillId="0" borderId="4" xfId="27" applyFont="1" applyFill="1" applyBorder="1" applyAlignment="1" applyProtection="1">
      <alignment vertical="center"/>
      <protection locked="0"/>
    </xf>
    <xf numFmtId="0" fontId="7" fillId="0" borderId="5" xfId="27" applyFont="1" applyFill="1" applyBorder="1" applyAlignment="1" applyProtection="1">
      <alignment horizontal="center" vertical="center"/>
      <protection locked="0"/>
    </xf>
    <xf numFmtId="177" fontId="1" fillId="2" borderId="0" xfId="0" applyNumberFormat="1" applyFont="1" applyFill="1" applyAlignment="1">
      <alignment vertical="center"/>
    </xf>
    <xf numFmtId="177" fontId="7" fillId="0" borderId="6" xfId="8" applyNumberFormat="1" applyFont="1" applyFill="1" applyBorder="1" applyAlignment="1" applyProtection="1">
      <alignment horizontal="right" vertical="center"/>
      <protection hidden="1"/>
    </xf>
    <xf numFmtId="0" fontId="7" fillId="0" borderId="4" xfId="27" applyFont="1" applyFill="1" applyBorder="1" applyAlignment="1" applyProtection="1">
      <alignment horizontal="left" vertical="center"/>
      <protection locked="0"/>
    </xf>
    <xf numFmtId="177" fontId="8" fillId="0" borderId="6" xfId="8" applyNumberFormat="1" applyFont="1" applyFill="1" applyBorder="1" applyAlignment="1" applyProtection="1">
      <alignment horizontal="right" vertical="center"/>
      <protection hidden="1"/>
    </xf>
    <xf numFmtId="0" fontId="6" fillId="0" borderId="7" xfId="27" applyFont="1" applyFill="1" applyBorder="1" applyAlignment="1" applyProtection="1">
      <alignment vertical="center"/>
      <protection locked="0"/>
    </xf>
    <xf numFmtId="0" fontId="7" fillId="0" borderId="8" xfId="27" applyFont="1" applyFill="1" applyBorder="1" applyAlignment="1" applyProtection="1">
      <alignment horizontal="center" vertical="center"/>
      <protection locked="0"/>
    </xf>
    <xf numFmtId="177" fontId="7" fillId="0" borderId="9" xfId="8" applyNumberFormat="1" applyFont="1" applyFill="1" applyBorder="1" applyAlignment="1" applyProtection="1">
      <alignment horizontal="right" vertical="center"/>
      <protection hidden="1"/>
    </xf>
    <xf numFmtId="177" fontId="9" fillId="0" borderId="0" xfId="0" applyNumberFormat="1" applyFont="1" applyAlignment="1" applyProtection="1">
      <alignment vertical="center"/>
      <protection locked="0" hidden="1"/>
    </xf>
    <xf numFmtId="0" fontId="10" fillId="0" borderId="0" xfId="0" applyFont="1" applyAlignment="1" applyProtection="1">
      <alignment vertical="center"/>
      <protection locked="0" hidden="1"/>
    </xf>
    <xf numFmtId="0" fontId="10" fillId="0" borderId="0" xfId="0" applyFont="1" applyAlignment="1" applyProtection="1">
      <alignment horizontal="right" vertical="center"/>
      <protection locked="0" hidden="1"/>
    </xf>
    <xf numFmtId="0" fontId="11" fillId="0" borderId="0" xfId="54" applyNumberFormat="1" applyFont="1" applyFill="1" applyAlignment="1" applyProtection="1">
      <alignment horizontal="center"/>
    </xf>
    <xf numFmtId="177" fontId="12" fillId="0" borderId="0" xfId="35" applyNumberFormat="1" applyFont="1" applyBorder="1" applyAlignment="1" applyProtection="1">
      <alignment vertical="center"/>
      <protection locked="0"/>
    </xf>
    <xf numFmtId="0" fontId="11" fillId="0" borderId="0" xfId="56" applyFont="1" applyFill="1"/>
    <xf numFmtId="0" fontId="11" fillId="0" borderId="0" xfId="54" applyNumberFormat="1" applyFont="1" applyFill="1" applyAlignment="1" applyProtection="1"/>
    <xf numFmtId="0" fontId="13" fillId="0" borderId="0" xfId="54" applyNumberFormat="1" applyFont="1" applyFill="1" applyAlignment="1" applyProtection="1"/>
    <xf numFmtId="0" fontId="14" fillId="0" borderId="0" xfId="0" applyFont="1" applyFill="1" applyAlignment="1">
      <alignment horizontal="center"/>
    </xf>
    <xf numFmtId="0" fontId="15" fillId="0" borderId="10" xfId="52" applyNumberFormat="1" applyFont="1" applyFill="1" applyBorder="1" applyAlignment="1" applyProtection="1">
      <alignment vertical="center"/>
    </xf>
    <xf numFmtId="57" fontId="16" fillId="0" borderId="10" xfId="0" applyNumberFormat="1" applyFont="1" applyFill="1" applyBorder="1" applyAlignment="1">
      <alignment horizontal="left" vertical="center"/>
    </xf>
    <xf numFmtId="57" fontId="16" fillId="0" borderId="10" xfId="0" applyNumberFormat="1" applyFont="1" applyFill="1" applyBorder="1" applyAlignment="1">
      <alignment horizontal="left" vertical="center"/>
    </xf>
    <xf numFmtId="0" fontId="11" fillId="0" borderId="0" xfId="54" applyNumberFormat="1" applyFont="1" applyFill="1" applyAlignment="1" applyProtection="1">
      <alignment vertical="center"/>
    </xf>
    <xf numFmtId="0" fontId="13" fillId="0" borderId="0" xfId="0" applyFont="1" applyFill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177" fontId="12" fillId="0" borderId="11" xfId="35" applyNumberFormat="1" applyFont="1" applyBorder="1" applyAlignment="1" applyProtection="1">
      <alignment vertical="center"/>
      <protection locked="0"/>
    </xf>
    <xf numFmtId="177" fontId="7" fillId="0" borderId="13" xfId="35" applyFont="1" applyBorder="1" applyAlignment="1" applyProtection="1">
      <alignment vertical="center"/>
      <protection locked="0"/>
    </xf>
    <xf numFmtId="0" fontId="13" fillId="0" borderId="14" xfId="0" applyFont="1" applyFill="1" applyBorder="1" applyAlignment="1">
      <alignment horizontal="center"/>
    </xf>
    <xf numFmtId="177" fontId="17" fillId="0" borderId="14" xfId="52" applyNumberFormat="1" applyFont="1" applyFill="1" applyBorder="1" applyAlignment="1">
      <alignment horizontal="right" vertical="center" wrapText="1"/>
    </xf>
    <xf numFmtId="0" fontId="4" fillId="0" borderId="14" xfId="35" applyNumberFormat="1" applyFont="1" applyBorder="1" applyAlignment="1" applyProtection="1">
      <alignment horizontal="centerContinuous" vertical="center"/>
      <protection locked="0"/>
    </xf>
    <xf numFmtId="177" fontId="7" fillId="0" borderId="4" xfId="35" applyFont="1" applyBorder="1" applyAlignment="1" applyProtection="1">
      <alignment vertical="center"/>
      <protection locked="0"/>
    </xf>
    <xf numFmtId="0" fontId="13" fillId="0" borderId="11" xfId="0" applyFont="1" applyFill="1" applyBorder="1" applyAlignment="1">
      <alignment horizontal="center"/>
    </xf>
    <xf numFmtId="177" fontId="17" fillId="0" borderId="11" xfId="52" applyNumberFormat="1" applyFont="1" applyFill="1" applyBorder="1" applyAlignment="1">
      <alignment horizontal="right" vertical="center" wrapText="1"/>
    </xf>
    <xf numFmtId="43" fontId="17" fillId="0" borderId="11" xfId="32" applyFont="1" applyFill="1" applyBorder="1" applyAlignment="1">
      <alignment horizontal="center" vertical="center"/>
    </xf>
    <xf numFmtId="43" fontId="18" fillId="0" borderId="11" xfId="32" applyFont="1" applyFill="1" applyBorder="1" applyAlignment="1">
      <alignment horizontal="center" vertical="center"/>
    </xf>
    <xf numFmtId="178" fontId="13" fillId="0" borderId="11" xfId="55" applyNumberFormat="1" applyFont="1" applyBorder="1" applyAlignment="1">
      <alignment horizontal="justify" vertical="center" wrapText="1"/>
    </xf>
    <xf numFmtId="178" fontId="19" fillId="0" borderId="11" xfId="55" applyNumberFormat="1" applyFont="1" applyBorder="1" applyAlignment="1">
      <alignment horizontal="justify" vertical="center" wrapText="1"/>
    </xf>
    <xf numFmtId="0" fontId="13" fillId="0" borderId="0" xfId="56" applyFont="1" applyFill="1" applyAlignment="1">
      <alignment vertical="center"/>
    </xf>
    <xf numFmtId="0" fontId="13" fillId="0" borderId="0" xfId="56" applyFont="1" applyAlignment="1">
      <alignment horizontal="left" vertical="center"/>
    </xf>
    <xf numFmtId="0" fontId="4" fillId="0" borderId="0" xfId="0" applyFont="1" applyAlignment="1" applyProtection="1">
      <alignment vertical="center"/>
      <protection locked="0" hidden="1"/>
    </xf>
    <xf numFmtId="0" fontId="20" fillId="0" borderId="0" xfId="0" applyFont="1" applyAlignment="1" applyProtection="1">
      <alignment vertical="center" shrinkToFit="1"/>
      <protection locked="0" hidden="1"/>
    </xf>
    <xf numFmtId="0" fontId="0" fillId="0" borderId="0" xfId="0" applyAlignment="1" applyProtection="1">
      <alignment vertical="center"/>
      <protection locked="0" hidden="1"/>
    </xf>
    <xf numFmtId="0" fontId="21" fillId="0" borderId="0" xfId="0" applyFont="1" applyAlignment="1" applyProtection="1">
      <alignment horizontal="centerContinuous" vertical="center"/>
      <protection hidden="1"/>
    </xf>
    <xf numFmtId="0" fontId="22" fillId="0" borderId="0" xfId="0" applyFont="1" applyAlignment="1" applyProtection="1">
      <alignment horizontal="centerContinuous" vertical="center"/>
      <protection hidden="1"/>
    </xf>
    <xf numFmtId="0" fontId="23" fillId="0" borderId="0" xfId="0" applyFont="1" applyAlignment="1" applyProtection="1">
      <alignment horizontal="centerContinuous" vertical="center"/>
      <protection locked="0" hidden="1"/>
    </xf>
    <xf numFmtId="0" fontId="4" fillId="0" borderId="0" xfId="0" applyFont="1" applyAlignment="1" applyProtection="1">
      <alignment horizontal="centerContinuous" vertical="center"/>
      <protection locked="0" hidden="1"/>
    </xf>
    <xf numFmtId="31" fontId="4" fillId="0" borderId="0" xfId="0" applyNumberFormat="1" applyFont="1" applyAlignment="1" applyProtection="1">
      <alignment horizontal="center" vertical="center"/>
      <protection locked="0" hidden="1"/>
    </xf>
    <xf numFmtId="0" fontId="24" fillId="0" borderId="0" xfId="0" applyFont="1" applyAlignment="1" applyProtection="1">
      <alignment vertical="center"/>
      <protection locked="0" hidden="1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right" vertical="center"/>
      <protection locked="0" hidden="1"/>
    </xf>
    <xf numFmtId="0" fontId="3" fillId="0" borderId="1" xfId="0" applyFont="1" applyBorder="1" applyAlignment="1" applyProtection="1">
      <alignment horizontal="center" vertical="center"/>
    </xf>
    <xf numFmtId="0" fontId="24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177" fontId="12" fillId="0" borderId="4" xfId="35" applyFont="1" applyBorder="1" applyAlignment="1" applyProtection="1">
      <alignment vertical="center" shrinkToFit="1"/>
      <protection locked="0"/>
    </xf>
    <xf numFmtId="177" fontId="6" fillId="0" borderId="11" xfId="35" applyFont="1" applyBorder="1" applyAlignment="1" applyProtection="1">
      <alignment vertical="center" shrinkToFit="1"/>
      <protection locked="0"/>
    </xf>
    <xf numFmtId="0" fontId="7" fillId="0" borderId="11" xfId="35" applyNumberFormat="1" applyFont="1" applyBorder="1" applyAlignment="1" applyProtection="1">
      <alignment horizontal="center" vertical="center" shrinkToFit="1"/>
      <protection locked="0"/>
    </xf>
    <xf numFmtId="177" fontId="6" fillId="0" borderId="11" xfId="35" applyFont="1" applyBorder="1" applyAlignment="1" applyProtection="1">
      <alignment vertical="center" shrinkToFit="1"/>
      <protection hidden="1"/>
    </xf>
    <xf numFmtId="177" fontId="12" fillId="0" borderId="11" xfId="35" applyFont="1" applyBorder="1" applyAlignment="1" applyProtection="1">
      <alignment vertical="center" shrinkToFit="1"/>
      <protection locked="0"/>
    </xf>
    <xf numFmtId="177" fontId="7" fillId="0" borderId="4" xfId="35" applyFont="1" applyBorder="1" applyAlignment="1" applyProtection="1">
      <alignment vertical="center" shrinkToFit="1"/>
      <protection locked="0"/>
    </xf>
    <xf numFmtId="177" fontId="25" fillId="0" borderId="11" xfId="52" applyNumberFormat="1" applyFont="1" applyBorder="1" applyAlignment="1">
      <alignment horizontal="right" vertical="center" wrapText="1"/>
    </xf>
    <xf numFmtId="177" fontId="7" fillId="0" borderId="11" xfId="35" applyFont="1" applyBorder="1" applyAlignment="1" applyProtection="1">
      <alignment vertical="center" shrinkToFit="1"/>
      <protection locked="0"/>
    </xf>
    <xf numFmtId="177" fontId="7" fillId="0" borderId="11" xfId="35" applyFont="1" applyBorder="1" applyAlignment="1" applyProtection="1">
      <alignment vertical="center" shrinkToFit="1"/>
      <protection hidden="1"/>
    </xf>
    <xf numFmtId="177" fontId="7" fillId="0" borderId="0" xfId="35" applyFont="1" applyBorder="1" applyAlignment="1" applyProtection="1">
      <alignment vertical="center" shrinkToFit="1"/>
      <protection locked="0"/>
    </xf>
    <xf numFmtId="177" fontId="12" fillId="0" borderId="4" xfId="35" applyFont="1" applyBorder="1" applyAlignment="1" applyProtection="1">
      <alignment horizontal="center" vertical="center" shrinkToFit="1"/>
      <protection locked="0"/>
    </xf>
    <xf numFmtId="177" fontId="12" fillId="0" borderId="11" xfId="35" applyFont="1" applyBorder="1" applyAlignment="1" applyProtection="1">
      <alignment horizontal="center" vertical="center" shrinkToFit="1"/>
      <protection locked="0"/>
    </xf>
    <xf numFmtId="177" fontId="7" fillId="0" borderId="11" xfId="35" applyFont="1" applyBorder="1" applyAlignment="1" applyProtection="1">
      <alignment horizontal="center" vertical="center" shrinkToFit="1"/>
      <protection locked="0"/>
    </xf>
    <xf numFmtId="177" fontId="7" fillId="0" borderId="11" xfId="35" applyFont="1" applyBorder="1" applyAlignment="1" applyProtection="1">
      <alignment horizontal="left" vertical="center" shrinkToFit="1"/>
      <protection locked="0"/>
    </xf>
    <xf numFmtId="177" fontId="7" fillId="0" borderId="4" xfId="35" applyFont="1" applyBorder="1" applyAlignment="1" applyProtection="1">
      <alignment horizontal="center" vertical="center" shrinkToFit="1"/>
      <protection locked="0"/>
    </xf>
    <xf numFmtId="177" fontId="12" fillId="0" borderId="7" xfId="35" applyFont="1" applyBorder="1" applyAlignment="1" applyProtection="1">
      <alignment vertical="center" shrinkToFit="1"/>
      <protection locked="0"/>
    </xf>
    <xf numFmtId="177" fontId="7" fillId="0" borderId="8" xfId="35" applyFont="1" applyBorder="1" applyAlignment="1" applyProtection="1">
      <alignment vertical="center" shrinkToFit="1"/>
      <protection locked="0"/>
    </xf>
    <xf numFmtId="0" fontId="7" fillId="0" borderId="8" xfId="35" applyNumberFormat="1" applyFont="1" applyBorder="1" applyAlignment="1" applyProtection="1">
      <alignment horizontal="center" vertical="center" shrinkToFit="1"/>
      <protection locked="0"/>
    </xf>
    <xf numFmtId="177" fontId="7" fillId="0" borderId="8" xfId="35" applyFont="1" applyBorder="1" applyAlignment="1" applyProtection="1">
      <alignment vertical="center" shrinkToFit="1"/>
      <protection hidden="1"/>
    </xf>
    <xf numFmtId="177" fontId="12" fillId="0" borderId="8" xfId="35" applyFont="1" applyBorder="1" applyAlignment="1" applyProtection="1">
      <alignment horizontal="center" vertical="center" shrinkToFit="1"/>
      <protection locked="0"/>
    </xf>
    <xf numFmtId="177" fontId="0" fillId="0" borderId="0" xfId="0" applyNumberFormat="1" applyAlignment="1" applyProtection="1">
      <alignment vertical="center"/>
      <protection locked="0" hidden="1"/>
    </xf>
    <xf numFmtId="177" fontId="4" fillId="0" borderId="0" xfId="35" applyFont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177" fontId="6" fillId="0" borderId="16" xfId="35" applyFont="1" applyBorder="1" applyAlignment="1" applyProtection="1">
      <alignment vertical="center" shrinkToFit="1"/>
      <protection hidden="1"/>
    </xf>
    <xf numFmtId="177" fontId="7" fillId="0" borderId="16" xfId="35" applyFont="1" applyBorder="1" applyAlignment="1" applyProtection="1">
      <alignment vertical="center" shrinkToFit="1"/>
      <protection hidden="1"/>
    </xf>
    <xf numFmtId="177" fontId="7" fillId="0" borderId="9" xfId="35" applyFont="1" applyBorder="1" applyAlignment="1" applyProtection="1">
      <alignment vertical="center" shrinkToFit="1"/>
      <protection hidden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报表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现金流量表(例1)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千位分隔_报表" xfId="32"/>
    <cellStyle name="汇总" xfId="33" builtinId="25"/>
    <cellStyle name="好" xfId="34" builtinId="26"/>
    <cellStyle name="常规_调整分录及报表(房地产)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_海经院报告报表2008调整后企业制" xfId="52"/>
    <cellStyle name="60% - 强调文字颜色 6" xfId="53" builtinId="52"/>
    <cellStyle name="常规_08年收入支出明细表（事业制调整后）" xfId="54"/>
    <cellStyle name="样式 1" xfId="55"/>
    <cellStyle name="常规_海经院三表" xfId="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07;&#21153;&#25152;&#25991;&#20214;\&#38125;&#27888;\&#19977;&#20122;&#29702;&#24037;\&#19977;&#20122;&#29702;&#24037;&#25253;&#21578;\&#19977;&#20122;&#29702;&#24037;&#27665;&#38750;&#19994;&#21153;&#27963;&#21160;&#34920;.xlsx" TargetMode="Externa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showGridLines="0" showZeros="0" workbookViewId="0">
      <selection activeCell="A2" sqref="A2:H2"/>
    </sheetView>
  </sheetViews>
  <sheetFormatPr defaultColWidth="8" defaultRowHeight="12.75" outlineLevelCol="7"/>
  <cols>
    <col min="1" max="1" width="24" style="29" customWidth="1"/>
    <col min="2" max="2" width="4.375" style="26" customWidth="1"/>
    <col min="3" max="3" width="11.125" style="26" customWidth="1"/>
    <col min="4" max="4" width="7.125" style="26" customWidth="1"/>
    <col min="5" max="5" width="11.125" style="26" customWidth="1"/>
    <col min="6" max="6" width="11" style="29" customWidth="1"/>
    <col min="7" max="7" width="7.125" style="29" customWidth="1"/>
    <col min="8" max="8" width="11.125" style="29" customWidth="1"/>
    <col min="9" max="16384" width="8" style="29"/>
  </cols>
  <sheetData>
    <row r="1" ht="18" customHeight="1" spans="1:1">
      <c r="A1" s="30" t="s">
        <v>66</v>
      </c>
    </row>
    <row r="2" ht="30.75" customHeight="1" spans="1:8">
      <c r="A2" s="31" t="s">
        <v>67</v>
      </c>
      <c r="B2" s="31"/>
      <c r="C2" s="31"/>
      <c r="D2" s="31"/>
      <c r="E2" s="31"/>
      <c r="F2" s="31"/>
      <c r="G2" s="31"/>
      <c r="H2" s="31"/>
    </row>
    <row r="3" ht="22.5" customHeight="1" spans="1:8">
      <c r="A3" s="32" t="s">
        <v>3</v>
      </c>
      <c r="B3" s="33" t="s">
        <v>68</v>
      </c>
      <c r="C3" s="34"/>
      <c r="D3" s="34"/>
      <c r="E3" s="34"/>
      <c r="F3" s="34"/>
      <c r="G3" s="35"/>
      <c r="H3" s="36" t="s">
        <v>69</v>
      </c>
    </row>
    <row r="4" s="26" customFormat="1" ht="25.5" customHeight="1" spans="1:8">
      <c r="A4" s="37" t="s">
        <v>70</v>
      </c>
      <c r="B4" s="37" t="s">
        <v>6</v>
      </c>
      <c r="C4" s="37" t="s">
        <v>71</v>
      </c>
      <c r="D4" s="37"/>
      <c r="E4" s="37"/>
      <c r="F4" s="37" t="s">
        <v>72</v>
      </c>
      <c r="G4" s="37"/>
      <c r="H4" s="37"/>
    </row>
    <row r="5" s="26" customFormat="1" ht="25.5" customHeight="1" spans="1:8">
      <c r="A5" s="38"/>
      <c r="B5" s="38"/>
      <c r="C5" s="38" t="s">
        <v>73</v>
      </c>
      <c r="D5" s="39" t="s">
        <v>74</v>
      </c>
      <c r="E5" s="39" t="s">
        <v>75</v>
      </c>
      <c r="F5" s="38" t="s">
        <v>73</v>
      </c>
      <c r="G5" s="39" t="s">
        <v>74</v>
      </c>
      <c r="H5" s="39" t="s">
        <v>75</v>
      </c>
    </row>
    <row r="6" s="27" customFormat="1" ht="30" customHeight="1" spans="1:8">
      <c r="A6" s="40" t="s">
        <v>76</v>
      </c>
      <c r="B6" s="40"/>
      <c r="C6" s="40"/>
      <c r="D6" s="40"/>
      <c r="E6" s="40"/>
      <c r="F6" s="40"/>
      <c r="G6" s="40"/>
      <c r="H6" s="40"/>
    </row>
    <row r="7" ht="25.5" customHeight="1" spans="1:8">
      <c r="A7" s="41" t="s">
        <v>77</v>
      </c>
      <c r="B7" s="42">
        <v>1</v>
      </c>
      <c r="C7" s="43"/>
      <c r="D7" s="43"/>
      <c r="E7" s="43">
        <f t="shared" ref="E7:E13" si="0">C7+D7</f>
        <v>0</v>
      </c>
      <c r="F7" s="43"/>
      <c r="G7" s="43"/>
      <c r="H7" s="44">
        <f t="shared" ref="H7:H13" si="1">F7+G7</f>
        <v>0</v>
      </c>
    </row>
    <row r="8" ht="25.5" customHeight="1" spans="1:8">
      <c r="A8" s="45" t="s">
        <v>76</v>
      </c>
      <c r="B8" s="46">
        <v>2</v>
      </c>
      <c r="C8" s="47"/>
      <c r="D8" s="47"/>
      <c r="E8" s="47">
        <f t="shared" si="0"/>
        <v>0</v>
      </c>
      <c r="F8" s="47"/>
      <c r="G8" s="47"/>
      <c r="H8" s="47">
        <f t="shared" si="1"/>
        <v>0</v>
      </c>
    </row>
    <row r="9" ht="25.5" customHeight="1" spans="1:8">
      <c r="A9" s="45" t="s">
        <v>78</v>
      </c>
      <c r="B9" s="46">
        <v>3</v>
      </c>
      <c r="C9" s="47">
        <v>35096208.37</v>
      </c>
      <c r="D9" s="47"/>
      <c r="E9" s="47">
        <f t="shared" si="0"/>
        <v>35096208.37</v>
      </c>
      <c r="F9" s="48">
        <f>34194953.78-F11</f>
        <v>33352391.78</v>
      </c>
      <c r="G9" s="47"/>
      <c r="H9" s="47">
        <f t="shared" si="1"/>
        <v>33352391.78</v>
      </c>
    </row>
    <row r="10" ht="25.5" customHeight="1" spans="1:8">
      <c r="A10" s="45" t="s">
        <v>79</v>
      </c>
      <c r="B10" s="46">
        <v>4</v>
      </c>
      <c r="C10" s="47"/>
      <c r="D10" s="47"/>
      <c r="E10" s="47">
        <f t="shared" si="0"/>
        <v>0</v>
      </c>
      <c r="F10" s="47"/>
      <c r="G10" s="47"/>
      <c r="H10" s="47">
        <f t="shared" si="1"/>
        <v>0</v>
      </c>
    </row>
    <row r="11" ht="25.5" customHeight="1" spans="1:8">
      <c r="A11" s="45" t="s">
        <v>80</v>
      </c>
      <c r="B11" s="46">
        <v>5</v>
      </c>
      <c r="C11" s="47">
        <v>596890</v>
      </c>
      <c r="D11" s="47"/>
      <c r="E11" s="47">
        <f t="shared" si="0"/>
        <v>596890</v>
      </c>
      <c r="F11" s="49">
        <v>842562</v>
      </c>
      <c r="G11" s="47"/>
      <c r="H11" s="47">
        <f t="shared" si="1"/>
        <v>842562</v>
      </c>
    </row>
    <row r="12" ht="25.5" customHeight="1" spans="1:8">
      <c r="A12" s="45" t="s">
        <v>81</v>
      </c>
      <c r="B12" s="46">
        <v>6</v>
      </c>
      <c r="C12" s="47"/>
      <c r="D12" s="47"/>
      <c r="E12" s="47">
        <f t="shared" si="0"/>
        <v>0</v>
      </c>
      <c r="F12" s="47"/>
      <c r="G12" s="47"/>
      <c r="H12" s="47">
        <f t="shared" si="1"/>
        <v>0</v>
      </c>
    </row>
    <row r="13" ht="25.5" customHeight="1" spans="1:8">
      <c r="A13" s="45" t="s">
        <v>82</v>
      </c>
      <c r="B13" s="46">
        <v>9</v>
      </c>
      <c r="C13" s="47">
        <f>48398.69+0.11</f>
        <v>48398.8</v>
      </c>
      <c r="D13" s="47"/>
      <c r="E13" s="47">
        <f t="shared" si="0"/>
        <v>48398.8</v>
      </c>
      <c r="F13" s="48">
        <f>28352.98+9.53</f>
        <v>28362.51</v>
      </c>
      <c r="G13" s="47"/>
      <c r="H13" s="47">
        <f t="shared" si="1"/>
        <v>28362.51</v>
      </c>
    </row>
    <row r="14" ht="25.5" customHeight="1" spans="1:8">
      <c r="A14" s="45" t="s">
        <v>83</v>
      </c>
      <c r="B14" s="46">
        <v>11</v>
      </c>
      <c r="C14" s="47">
        <f t="shared" ref="C14:H14" si="2">SUM(C7:C13)</f>
        <v>35741497.17</v>
      </c>
      <c r="D14" s="47">
        <f t="shared" si="2"/>
        <v>0</v>
      </c>
      <c r="E14" s="47">
        <f t="shared" si="2"/>
        <v>35741497.17</v>
      </c>
      <c r="F14" s="47">
        <f t="shared" si="2"/>
        <v>34223316.29</v>
      </c>
      <c r="G14" s="47">
        <f t="shared" si="2"/>
        <v>0</v>
      </c>
      <c r="H14" s="47">
        <f t="shared" si="2"/>
        <v>34223316.29</v>
      </c>
    </row>
    <row r="15" ht="25.5" customHeight="1" spans="1:8">
      <c r="A15" s="45" t="s">
        <v>84</v>
      </c>
      <c r="B15" s="46"/>
      <c r="C15" s="47"/>
      <c r="D15" s="47"/>
      <c r="E15" s="47">
        <f>C15+D15</f>
        <v>0</v>
      </c>
      <c r="F15" s="47"/>
      <c r="G15" s="47"/>
      <c r="H15" s="47">
        <f>F15+G15</f>
        <v>0</v>
      </c>
    </row>
    <row r="16" ht="25.5" customHeight="1" spans="1:8">
      <c r="A16" s="45" t="s">
        <v>85</v>
      </c>
      <c r="B16" s="46">
        <v>12</v>
      </c>
      <c r="C16" s="47">
        <v>24735126.8</v>
      </c>
      <c r="D16" s="47"/>
      <c r="E16" s="47">
        <f>C16+D16</f>
        <v>24735126.8</v>
      </c>
      <c r="F16" s="47">
        <f>27309882.07+200</f>
        <v>27310082.07</v>
      </c>
      <c r="G16" s="47"/>
      <c r="H16" s="47">
        <f>F16+G16+200</f>
        <v>27310282.07</v>
      </c>
    </row>
    <row r="17" ht="25.5" customHeight="1" spans="1:8">
      <c r="A17" s="45" t="s">
        <v>86</v>
      </c>
      <c r="B17" s="46">
        <v>32</v>
      </c>
      <c r="C17" s="47">
        <f>16453.75+5000</f>
        <v>21453.75</v>
      </c>
      <c r="D17" s="47"/>
      <c r="E17" s="47">
        <f t="shared" ref="E17:E20" si="3">C17</f>
        <v>21453.75</v>
      </c>
      <c r="F17" s="47"/>
      <c r="G17" s="47"/>
      <c r="H17" s="47">
        <f t="shared" ref="H17:H20" si="4">F17</f>
        <v>0</v>
      </c>
    </row>
    <row r="18" ht="25.5" customHeight="1" spans="1:8">
      <c r="A18" s="45" t="s">
        <v>87</v>
      </c>
      <c r="B18" s="46">
        <v>33</v>
      </c>
      <c r="C18" s="47">
        <v>4285473.65</v>
      </c>
      <c r="D18" s="47"/>
      <c r="E18" s="47">
        <f t="shared" si="3"/>
        <v>4285473.65</v>
      </c>
      <c r="F18" s="47">
        <v>4237684.94</v>
      </c>
      <c r="G18" s="47"/>
      <c r="H18" s="47">
        <f t="shared" si="4"/>
        <v>4237684.94</v>
      </c>
    </row>
    <row r="19" ht="25.5" customHeight="1" spans="1:8">
      <c r="A19" s="45" t="s">
        <v>88</v>
      </c>
      <c r="B19" s="46">
        <v>34</v>
      </c>
      <c r="C19" s="47">
        <v>-810.699999999997</v>
      </c>
      <c r="D19" s="47"/>
      <c r="E19" s="47">
        <f t="shared" si="3"/>
        <v>-810.699999999997</v>
      </c>
      <c r="F19" s="47">
        <v>4425867.14</v>
      </c>
      <c r="G19" s="47"/>
      <c r="H19" s="47">
        <f t="shared" si="4"/>
        <v>4425867.14</v>
      </c>
    </row>
    <row r="20" ht="25.5" customHeight="1" spans="1:8">
      <c r="A20" s="45" t="s">
        <v>89</v>
      </c>
      <c r="B20" s="46">
        <v>35</v>
      </c>
      <c r="C20" s="47"/>
      <c r="D20" s="47"/>
      <c r="E20" s="47">
        <f t="shared" si="3"/>
        <v>0</v>
      </c>
      <c r="F20" s="47"/>
      <c r="G20" s="47"/>
      <c r="H20" s="47">
        <f t="shared" si="4"/>
        <v>0</v>
      </c>
    </row>
    <row r="21" ht="25.5" customHeight="1" spans="1:8">
      <c r="A21" s="45" t="s">
        <v>90</v>
      </c>
      <c r="B21" s="46">
        <v>36</v>
      </c>
      <c r="C21" s="47">
        <f>SUM(C16:C20)</f>
        <v>29041243.5</v>
      </c>
      <c r="D21" s="47">
        <f>SUM(D17:D20)</f>
        <v>0</v>
      </c>
      <c r="E21" s="47">
        <f>C21+D21</f>
        <v>29041243.5</v>
      </c>
      <c r="F21" s="47">
        <f>SUM(F16:F20)</f>
        <v>35973634.15</v>
      </c>
      <c r="G21" s="47">
        <f>SUM(G17:G20)</f>
        <v>0</v>
      </c>
      <c r="H21" s="47">
        <f>F21+G21</f>
        <v>35973634.15</v>
      </c>
    </row>
    <row r="22" ht="25.5" customHeight="1" spans="1:8">
      <c r="A22" s="50" t="s">
        <v>91</v>
      </c>
      <c r="B22" s="46">
        <v>37</v>
      </c>
      <c r="C22" s="47"/>
      <c r="D22" s="47"/>
      <c r="E22" s="47">
        <f>C22+D22</f>
        <v>0</v>
      </c>
      <c r="F22" s="47"/>
      <c r="G22" s="47"/>
      <c r="H22" s="47">
        <f>F22+G22</f>
        <v>0</v>
      </c>
    </row>
    <row r="23" ht="25.5" customHeight="1" spans="1:8">
      <c r="A23" s="51" t="s">
        <v>92</v>
      </c>
      <c r="B23" s="46">
        <v>38</v>
      </c>
      <c r="C23" s="47">
        <f t="shared" ref="C23:F23" si="5">C14-C21</f>
        <v>6700253.66999999</v>
      </c>
      <c r="D23" s="47">
        <f>D14+D21+D22</f>
        <v>0</v>
      </c>
      <c r="E23" s="47">
        <f t="shared" si="5"/>
        <v>6700253.66999999</v>
      </c>
      <c r="F23" s="47">
        <f t="shared" si="5"/>
        <v>-1750317.86</v>
      </c>
      <c r="G23" s="47">
        <f>G14+G21+G22</f>
        <v>0</v>
      </c>
      <c r="H23" s="47">
        <f>H14-H21</f>
        <v>-1750317.86</v>
      </c>
    </row>
    <row r="24" s="28" customFormat="1" ht="22.5" customHeight="1" spans="1:5">
      <c r="A24" s="52" t="s">
        <v>93</v>
      </c>
      <c r="B24" s="53"/>
      <c r="C24" s="53"/>
      <c r="D24" s="53"/>
      <c r="E24" s="53"/>
    </row>
  </sheetData>
  <mergeCells count="6">
    <mergeCell ref="A2:H2"/>
    <mergeCell ref="B3:F3"/>
    <mergeCell ref="C4:E4"/>
    <mergeCell ref="F4:H4"/>
    <mergeCell ref="A4:A5"/>
    <mergeCell ref="B4:B5"/>
  </mergeCells>
  <printOptions horizontalCentered="1"/>
  <pageMargins left="0.429166666666667" right="0.309027777777778" top="0.588888888888889" bottom="0.2" header="0.8" footer="0.2"/>
  <pageSetup paperSize="40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1"/>
  <sheetViews>
    <sheetView tabSelected="1" workbookViewId="0">
      <selection activeCell="A4" sqref="A4"/>
    </sheetView>
  </sheetViews>
  <sheetFormatPr defaultColWidth="7.625" defaultRowHeight="12"/>
  <cols>
    <col min="1" max="1" width="47.25" style="1" customWidth="1"/>
    <col min="2" max="2" width="14.125" style="2" customWidth="1"/>
    <col min="3" max="3" width="30.375" style="1" customWidth="1"/>
    <col min="4" max="4" width="7.625" style="1"/>
    <col min="5" max="5" width="14" style="1" customWidth="1"/>
    <col min="6" max="6" width="14.125" style="1" customWidth="1"/>
    <col min="7" max="256" width="7.625" style="1"/>
    <col min="257" max="257" width="39.875" style="1" customWidth="1"/>
    <col min="258" max="258" width="14.125" style="1" customWidth="1"/>
    <col min="259" max="259" width="21.375" style="1" customWidth="1"/>
    <col min="260" max="512" width="7.625" style="1"/>
    <col min="513" max="513" width="39.875" style="1" customWidth="1"/>
    <col min="514" max="514" width="14.125" style="1" customWidth="1"/>
    <col min="515" max="515" width="21.375" style="1" customWidth="1"/>
    <col min="516" max="768" width="7.625" style="1"/>
    <col min="769" max="769" width="39.875" style="1" customWidth="1"/>
    <col min="770" max="770" width="14.125" style="1" customWidth="1"/>
    <col min="771" max="771" width="21.375" style="1" customWidth="1"/>
    <col min="772" max="1024" width="7.625" style="1"/>
    <col min="1025" max="1025" width="39.875" style="1" customWidth="1"/>
    <col min="1026" max="1026" width="14.125" style="1" customWidth="1"/>
    <col min="1027" max="1027" width="21.375" style="1" customWidth="1"/>
    <col min="1028" max="1280" width="7.625" style="1"/>
    <col min="1281" max="1281" width="39.875" style="1" customWidth="1"/>
    <col min="1282" max="1282" width="14.125" style="1" customWidth="1"/>
    <col min="1283" max="1283" width="21.375" style="1" customWidth="1"/>
    <col min="1284" max="1536" width="7.625" style="1"/>
    <col min="1537" max="1537" width="39.875" style="1" customWidth="1"/>
    <col min="1538" max="1538" width="14.125" style="1" customWidth="1"/>
    <col min="1539" max="1539" width="21.375" style="1" customWidth="1"/>
    <col min="1540" max="1792" width="7.625" style="1"/>
    <col min="1793" max="1793" width="39.875" style="1" customWidth="1"/>
    <col min="1794" max="1794" width="14.125" style="1" customWidth="1"/>
    <col min="1795" max="1795" width="21.375" style="1" customWidth="1"/>
    <col min="1796" max="2048" width="7.625" style="1"/>
    <col min="2049" max="2049" width="39.875" style="1" customWidth="1"/>
    <col min="2050" max="2050" width="14.125" style="1" customWidth="1"/>
    <col min="2051" max="2051" width="21.375" style="1" customWidth="1"/>
    <col min="2052" max="2304" width="7.625" style="1"/>
    <col min="2305" max="2305" width="39.875" style="1" customWidth="1"/>
    <col min="2306" max="2306" width="14.125" style="1" customWidth="1"/>
    <col min="2307" max="2307" width="21.375" style="1" customWidth="1"/>
    <col min="2308" max="2560" width="7.625" style="1"/>
    <col min="2561" max="2561" width="39.875" style="1" customWidth="1"/>
    <col min="2562" max="2562" width="14.125" style="1" customWidth="1"/>
    <col min="2563" max="2563" width="21.375" style="1" customWidth="1"/>
    <col min="2564" max="2816" width="7.625" style="1"/>
    <col min="2817" max="2817" width="39.875" style="1" customWidth="1"/>
    <col min="2818" max="2818" width="14.125" style="1" customWidth="1"/>
    <col min="2819" max="2819" width="21.375" style="1" customWidth="1"/>
    <col min="2820" max="3072" width="7.625" style="1"/>
    <col min="3073" max="3073" width="39.875" style="1" customWidth="1"/>
    <col min="3074" max="3074" width="14.125" style="1" customWidth="1"/>
    <col min="3075" max="3075" width="21.375" style="1" customWidth="1"/>
    <col min="3076" max="3328" width="7.625" style="1"/>
    <col min="3329" max="3329" width="39.875" style="1" customWidth="1"/>
    <col min="3330" max="3330" width="14.125" style="1" customWidth="1"/>
    <col min="3331" max="3331" width="21.375" style="1" customWidth="1"/>
    <col min="3332" max="3584" width="7.625" style="1"/>
    <col min="3585" max="3585" width="39.875" style="1" customWidth="1"/>
    <col min="3586" max="3586" width="14.125" style="1" customWidth="1"/>
    <col min="3587" max="3587" width="21.375" style="1" customWidth="1"/>
    <col min="3588" max="3840" width="7.625" style="1"/>
    <col min="3841" max="3841" width="39.875" style="1" customWidth="1"/>
    <col min="3842" max="3842" width="14.125" style="1" customWidth="1"/>
    <col min="3843" max="3843" width="21.375" style="1" customWidth="1"/>
    <col min="3844" max="4096" width="7.625" style="1"/>
    <col min="4097" max="4097" width="39.875" style="1" customWidth="1"/>
    <col min="4098" max="4098" width="14.125" style="1" customWidth="1"/>
    <col min="4099" max="4099" width="21.375" style="1" customWidth="1"/>
    <col min="4100" max="4352" width="7.625" style="1"/>
    <col min="4353" max="4353" width="39.875" style="1" customWidth="1"/>
    <col min="4354" max="4354" width="14.125" style="1" customWidth="1"/>
    <col min="4355" max="4355" width="21.375" style="1" customWidth="1"/>
    <col min="4356" max="4608" width="7.625" style="1"/>
    <col min="4609" max="4609" width="39.875" style="1" customWidth="1"/>
    <col min="4610" max="4610" width="14.125" style="1" customWidth="1"/>
    <col min="4611" max="4611" width="21.375" style="1" customWidth="1"/>
    <col min="4612" max="4864" width="7.625" style="1"/>
    <col min="4865" max="4865" width="39.875" style="1" customWidth="1"/>
    <col min="4866" max="4866" width="14.125" style="1" customWidth="1"/>
    <col min="4867" max="4867" width="21.375" style="1" customWidth="1"/>
    <col min="4868" max="5120" width="7.625" style="1"/>
    <col min="5121" max="5121" width="39.875" style="1" customWidth="1"/>
    <col min="5122" max="5122" width="14.125" style="1" customWidth="1"/>
    <col min="5123" max="5123" width="21.375" style="1" customWidth="1"/>
    <col min="5124" max="5376" width="7.625" style="1"/>
    <col min="5377" max="5377" width="39.875" style="1" customWidth="1"/>
    <col min="5378" max="5378" width="14.125" style="1" customWidth="1"/>
    <col min="5379" max="5379" width="21.375" style="1" customWidth="1"/>
    <col min="5380" max="5632" width="7.625" style="1"/>
    <col min="5633" max="5633" width="39.875" style="1" customWidth="1"/>
    <col min="5634" max="5634" width="14.125" style="1" customWidth="1"/>
    <col min="5635" max="5635" width="21.375" style="1" customWidth="1"/>
    <col min="5636" max="5888" width="7.625" style="1"/>
    <col min="5889" max="5889" width="39.875" style="1" customWidth="1"/>
    <col min="5890" max="5890" width="14.125" style="1" customWidth="1"/>
    <col min="5891" max="5891" width="21.375" style="1" customWidth="1"/>
    <col min="5892" max="6144" width="7.625" style="1"/>
    <col min="6145" max="6145" width="39.875" style="1" customWidth="1"/>
    <col min="6146" max="6146" width="14.125" style="1" customWidth="1"/>
    <col min="6147" max="6147" width="21.375" style="1" customWidth="1"/>
    <col min="6148" max="6400" width="7.625" style="1"/>
    <col min="6401" max="6401" width="39.875" style="1" customWidth="1"/>
    <col min="6402" max="6402" width="14.125" style="1" customWidth="1"/>
    <col min="6403" max="6403" width="21.375" style="1" customWidth="1"/>
    <col min="6404" max="6656" width="7.625" style="1"/>
    <col min="6657" max="6657" width="39.875" style="1" customWidth="1"/>
    <col min="6658" max="6658" width="14.125" style="1" customWidth="1"/>
    <col min="6659" max="6659" width="21.375" style="1" customWidth="1"/>
    <col min="6660" max="6912" width="7.625" style="1"/>
    <col min="6913" max="6913" width="39.875" style="1" customWidth="1"/>
    <col min="6914" max="6914" width="14.125" style="1" customWidth="1"/>
    <col min="6915" max="6915" width="21.375" style="1" customWidth="1"/>
    <col min="6916" max="7168" width="7.625" style="1"/>
    <col min="7169" max="7169" width="39.875" style="1" customWidth="1"/>
    <col min="7170" max="7170" width="14.125" style="1" customWidth="1"/>
    <col min="7171" max="7171" width="21.375" style="1" customWidth="1"/>
    <col min="7172" max="7424" width="7.625" style="1"/>
    <col min="7425" max="7425" width="39.875" style="1" customWidth="1"/>
    <col min="7426" max="7426" width="14.125" style="1" customWidth="1"/>
    <col min="7427" max="7427" width="21.375" style="1" customWidth="1"/>
    <col min="7428" max="7680" width="7.625" style="1"/>
    <col min="7681" max="7681" width="39.875" style="1" customWidth="1"/>
    <col min="7682" max="7682" width="14.125" style="1" customWidth="1"/>
    <col min="7683" max="7683" width="21.375" style="1" customWidth="1"/>
    <col min="7684" max="7936" width="7.625" style="1"/>
    <col min="7937" max="7937" width="39.875" style="1" customWidth="1"/>
    <col min="7938" max="7938" width="14.125" style="1" customWidth="1"/>
    <col min="7939" max="7939" width="21.375" style="1" customWidth="1"/>
    <col min="7940" max="8192" width="7.625" style="1"/>
    <col min="8193" max="8193" width="39.875" style="1" customWidth="1"/>
    <col min="8194" max="8194" width="14.125" style="1" customWidth="1"/>
    <col min="8195" max="8195" width="21.375" style="1" customWidth="1"/>
    <col min="8196" max="8448" width="7.625" style="1"/>
    <col min="8449" max="8449" width="39.875" style="1" customWidth="1"/>
    <col min="8450" max="8450" width="14.125" style="1" customWidth="1"/>
    <col min="8451" max="8451" width="21.375" style="1" customWidth="1"/>
    <col min="8452" max="8704" width="7.625" style="1"/>
    <col min="8705" max="8705" width="39.875" style="1" customWidth="1"/>
    <col min="8706" max="8706" width="14.125" style="1" customWidth="1"/>
    <col min="8707" max="8707" width="21.375" style="1" customWidth="1"/>
    <col min="8708" max="8960" width="7.625" style="1"/>
    <col min="8961" max="8961" width="39.875" style="1" customWidth="1"/>
    <col min="8962" max="8962" width="14.125" style="1" customWidth="1"/>
    <col min="8963" max="8963" width="21.375" style="1" customWidth="1"/>
    <col min="8964" max="9216" width="7.625" style="1"/>
    <col min="9217" max="9217" width="39.875" style="1" customWidth="1"/>
    <col min="9218" max="9218" width="14.125" style="1" customWidth="1"/>
    <col min="9219" max="9219" width="21.375" style="1" customWidth="1"/>
    <col min="9220" max="9472" width="7.625" style="1"/>
    <col min="9473" max="9473" width="39.875" style="1" customWidth="1"/>
    <col min="9474" max="9474" width="14.125" style="1" customWidth="1"/>
    <col min="9475" max="9475" width="21.375" style="1" customWidth="1"/>
    <col min="9476" max="9728" width="7.625" style="1"/>
    <col min="9729" max="9729" width="39.875" style="1" customWidth="1"/>
    <col min="9730" max="9730" width="14.125" style="1" customWidth="1"/>
    <col min="9731" max="9731" width="21.375" style="1" customWidth="1"/>
    <col min="9732" max="9984" width="7.625" style="1"/>
    <col min="9985" max="9985" width="39.875" style="1" customWidth="1"/>
    <col min="9986" max="9986" width="14.125" style="1" customWidth="1"/>
    <col min="9987" max="9987" width="21.375" style="1" customWidth="1"/>
    <col min="9988" max="10240" width="7.625" style="1"/>
    <col min="10241" max="10241" width="39.875" style="1" customWidth="1"/>
    <col min="10242" max="10242" width="14.125" style="1" customWidth="1"/>
    <col min="10243" max="10243" width="21.375" style="1" customWidth="1"/>
    <col min="10244" max="10496" width="7.625" style="1"/>
    <col min="10497" max="10497" width="39.875" style="1" customWidth="1"/>
    <col min="10498" max="10498" width="14.125" style="1" customWidth="1"/>
    <col min="10499" max="10499" width="21.375" style="1" customWidth="1"/>
    <col min="10500" max="10752" width="7.625" style="1"/>
    <col min="10753" max="10753" width="39.875" style="1" customWidth="1"/>
    <col min="10754" max="10754" width="14.125" style="1" customWidth="1"/>
    <col min="10755" max="10755" width="21.375" style="1" customWidth="1"/>
    <col min="10756" max="11008" width="7.625" style="1"/>
    <col min="11009" max="11009" width="39.875" style="1" customWidth="1"/>
    <col min="11010" max="11010" width="14.125" style="1" customWidth="1"/>
    <col min="11011" max="11011" width="21.375" style="1" customWidth="1"/>
    <col min="11012" max="11264" width="7.625" style="1"/>
    <col min="11265" max="11265" width="39.875" style="1" customWidth="1"/>
    <col min="11266" max="11266" width="14.125" style="1" customWidth="1"/>
    <col min="11267" max="11267" width="21.375" style="1" customWidth="1"/>
    <col min="11268" max="11520" width="7.625" style="1"/>
    <col min="11521" max="11521" width="39.875" style="1" customWidth="1"/>
    <col min="11522" max="11522" width="14.125" style="1" customWidth="1"/>
    <col min="11523" max="11523" width="21.375" style="1" customWidth="1"/>
    <col min="11524" max="11776" width="7.625" style="1"/>
    <col min="11777" max="11777" width="39.875" style="1" customWidth="1"/>
    <col min="11778" max="11778" width="14.125" style="1" customWidth="1"/>
    <col min="11779" max="11779" width="21.375" style="1" customWidth="1"/>
    <col min="11780" max="12032" width="7.625" style="1"/>
    <col min="12033" max="12033" width="39.875" style="1" customWidth="1"/>
    <col min="12034" max="12034" width="14.125" style="1" customWidth="1"/>
    <col min="12035" max="12035" width="21.375" style="1" customWidth="1"/>
    <col min="12036" max="12288" width="7.625" style="1"/>
    <col min="12289" max="12289" width="39.875" style="1" customWidth="1"/>
    <col min="12290" max="12290" width="14.125" style="1" customWidth="1"/>
    <col min="12291" max="12291" width="21.375" style="1" customWidth="1"/>
    <col min="12292" max="12544" width="7.625" style="1"/>
    <col min="12545" max="12545" width="39.875" style="1" customWidth="1"/>
    <col min="12546" max="12546" width="14.125" style="1" customWidth="1"/>
    <col min="12547" max="12547" width="21.375" style="1" customWidth="1"/>
    <col min="12548" max="12800" width="7.625" style="1"/>
    <col min="12801" max="12801" width="39.875" style="1" customWidth="1"/>
    <col min="12802" max="12802" width="14.125" style="1" customWidth="1"/>
    <col min="12803" max="12803" width="21.375" style="1" customWidth="1"/>
    <col min="12804" max="13056" width="7.625" style="1"/>
    <col min="13057" max="13057" width="39.875" style="1" customWidth="1"/>
    <col min="13058" max="13058" width="14.125" style="1" customWidth="1"/>
    <col min="13059" max="13059" width="21.375" style="1" customWidth="1"/>
    <col min="13060" max="13312" width="7.625" style="1"/>
    <col min="13313" max="13313" width="39.875" style="1" customWidth="1"/>
    <col min="13314" max="13314" width="14.125" style="1" customWidth="1"/>
    <col min="13315" max="13315" width="21.375" style="1" customWidth="1"/>
    <col min="13316" max="13568" width="7.625" style="1"/>
    <col min="13569" max="13569" width="39.875" style="1" customWidth="1"/>
    <col min="13570" max="13570" width="14.125" style="1" customWidth="1"/>
    <col min="13571" max="13571" width="21.375" style="1" customWidth="1"/>
    <col min="13572" max="13824" width="7.625" style="1"/>
    <col min="13825" max="13825" width="39.875" style="1" customWidth="1"/>
    <col min="13826" max="13826" width="14.125" style="1" customWidth="1"/>
    <col min="13827" max="13827" width="21.375" style="1" customWidth="1"/>
    <col min="13828" max="14080" width="7.625" style="1"/>
    <col min="14081" max="14081" width="39.875" style="1" customWidth="1"/>
    <col min="14082" max="14082" width="14.125" style="1" customWidth="1"/>
    <col min="14083" max="14083" width="21.375" style="1" customWidth="1"/>
    <col min="14084" max="14336" width="7.625" style="1"/>
    <col min="14337" max="14337" width="39.875" style="1" customWidth="1"/>
    <col min="14338" max="14338" width="14.125" style="1" customWidth="1"/>
    <col min="14339" max="14339" width="21.375" style="1" customWidth="1"/>
    <col min="14340" max="14592" width="7.625" style="1"/>
    <col min="14593" max="14593" width="39.875" style="1" customWidth="1"/>
    <col min="14594" max="14594" width="14.125" style="1" customWidth="1"/>
    <col min="14595" max="14595" width="21.375" style="1" customWidth="1"/>
    <col min="14596" max="14848" width="7.625" style="1"/>
    <col min="14849" max="14849" width="39.875" style="1" customWidth="1"/>
    <col min="14850" max="14850" width="14.125" style="1" customWidth="1"/>
    <col min="14851" max="14851" width="21.375" style="1" customWidth="1"/>
    <col min="14852" max="15104" width="7.625" style="1"/>
    <col min="15105" max="15105" width="39.875" style="1" customWidth="1"/>
    <col min="15106" max="15106" width="14.125" style="1" customWidth="1"/>
    <col min="15107" max="15107" width="21.375" style="1" customWidth="1"/>
    <col min="15108" max="15360" width="7.625" style="1"/>
    <col min="15361" max="15361" width="39.875" style="1" customWidth="1"/>
    <col min="15362" max="15362" width="14.125" style="1" customWidth="1"/>
    <col min="15363" max="15363" width="21.375" style="1" customWidth="1"/>
    <col min="15364" max="15616" width="7.625" style="1"/>
    <col min="15617" max="15617" width="39.875" style="1" customWidth="1"/>
    <col min="15618" max="15618" width="14.125" style="1" customWidth="1"/>
    <col min="15619" max="15619" width="21.375" style="1" customWidth="1"/>
    <col min="15620" max="15872" width="7.625" style="1"/>
    <col min="15873" max="15873" width="39.875" style="1" customWidth="1"/>
    <col min="15874" max="15874" width="14.125" style="1" customWidth="1"/>
    <col min="15875" max="15875" width="21.375" style="1" customWidth="1"/>
    <col min="15876" max="16128" width="7.625" style="1"/>
    <col min="16129" max="16129" width="39.875" style="1" customWidth="1"/>
    <col min="16130" max="16130" width="14.125" style="1" customWidth="1"/>
    <col min="16131" max="16131" width="21.375" style="1" customWidth="1"/>
    <col min="16132" max="16384" width="7.625" style="1"/>
  </cols>
  <sheetData>
    <row r="1" ht="21" customHeight="1" spans="1:3">
      <c r="A1" s="3" t="s">
        <v>94</v>
      </c>
      <c r="B1" s="3"/>
      <c r="C1" s="3"/>
    </row>
    <row r="2" ht="24.75" customHeight="1" spans="1:3">
      <c r="A2" s="4" t="s">
        <v>95</v>
      </c>
      <c r="B2" s="4"/>
      <c r="C2" s="4"/>
    </row>
    <row r="3" ht="20.25" customHeight="1" spans="1:3">
      <c r="A3" s="5" t="s">
        <v>3</v>
      </c>
      <c r="B3" s="6"/>
      <c r="C3" s="7" t="s">
        <v>4</v>
      </c>
    </row>
    <row r="4" ht="26.25" customHeight="1" spans="1:3">
      <c r="A4" s="8" t="s">
        <v>96</v>
      </c>
      <c r="B4" s="9" t="s">
        <v>6</v>
      </c>
      <c r="C4" s="10" t="s">
        <v>97</v>
      </c>
    </row>
    <row r="5" ht="15" customHeight="1" spans="1:3">
      <c r="A5" s="11" t="s">
        <v>98</v>
      </c>
      <c r="B5" s="12"/>
      <c r="C5" s="13"/>
    </row>
    <row r="6" ht="15" customHeight="1" spans="1:3">
      <c r="A6" s="14" t="s">
        <v>99</v>
      </c>
      <c r="B6" s="15">
        <v>1</v>
      </c>
      <c r="C6" s="13"/>
    </row>
    <row r="7" ht="15" customHeight="1" spans="1:3">
      <c r="A7" s="14" t="s">
        <v>100</v>
      </c>
      <c r="B7" s="15">
        <v>2</v>
      </c>
      <c r="C7" s="13"/>
    </row>
    <row r="8" ht="15" customHeight="1" spans="1:3">
      <c r="A8" s="14" t="s">
        <v>101</v>
      </c>
      <c r="B8" s="15">
        <v>3</v>
      </c>
      <c r="C8" s="13">
        <f>49138533.23-842562</f>
        <v>48295971.23</v>
      </c>
    </row>
    <row r="9" ht="15" customHeight="1" spans="1:3">
      <c r="A9" s="14" t="s">
        <v>102</v>
      </c>
      <c r="B9" s="15">
        <v>4</v>
      </c>
      <c r="C9" s="13"/>
    </row>
    <row r="10" ht="15" customHeight="1" spans="1:6">
      <c r="A10" s="14" t="s">
        <v>103</v>
      </c>
      <c r="B10" s="15">
        <v>5</v>
      </c>
      <c r="C10" s="13">
        <v>842562</v>
      </c>
      <c r="F10" s="16"/>
    </row>
    <row r="11" ht="15" customHeight="1" spans="1:3">
      <c r="A11" s="14" t="s">
        <v>104</v>
      </c>
      <c r="B11" s="15">
        <v>8</v>
      </c>
      <c r="C11" s="13">
        <v>11051062.69</v>
      </c>
    </row>
    <row r="12" ht="15" customHeight="1" spans="1:3">
      <c r="A12" s="14" t="s">
        <v>105</v>
      </c>
      <c r="B12" s="15">
        <v>13</v>
      </c>
      <c r="C12" s="17">
        <f>SUM(C6:C11)</f>
        <v>60189595.92</v>
      </c>
    </row>
    <row r="13" ht="15" customHeight="1" spans="1:3">
      <c r="A13" s="14" t="s">
        <v>106</v>
      </c>
      <c r="B13" s="15">
        <v>14</v>
      </c>
      <c r="C13" s="13"/>
    </row>
    <row r="14" ht="15" customHeight="1" spans="1:3">
      <c r="A14" s="14" t="s">
        <v>107</v>
      </c>
      <c r="B14" s="15">
        <v>15</v>
      </c>
      <c r="C14" s="17">
        <v>10338558.86</v>
      </c>
    </row>
    <row r="15" ht="15" customHeight="1" spans="1:3">
      <c r="A15" s="14" t="s">
        <v>108</v>
      </c>
      <c r="B15" s="15">
        <v>16</v>
      </c>
      <c r="C15" s="17">
        <f>23587550.39+319705</f>
        <v>23907255.39</v>
      </c>
    </row>
    <row r="16" ht="15" customHeight="1" spans="1:3">
      <c r="A16" s="14" t="s">
        <v>109</v>
      </c>
      <c r="B16" s="15">
        <v>19</v>
      </c>
      <c r="C16" s="17">
        <v>2638960.77</v>
      </c>
    </row>
    <row r="17" ht="15" customHeight="1" spans="1:3">
      <c r="A17" s="14" t="s">
        <v>110</v>
      </c>
      <c r="B17" s="15">
        <v>23</v>
      </c>
      <c r="C17" s="17">
        <f>SUM(C13:C16)</f>
        <v>36884775.02</v>
      </c>
    </row>
    <row r="18" ht="15" customHeight="1" spans="1:3">
      <c r="A18" s="18" t="s">
        <v>111</v>
      </c>
      <c r="B18" s="15">
        <v>21</v>
      </c>
      <c r="C18" s="19">
        <f>C12-C17</f>
        <v>23304820.9</v>
      </c>
    </row>
    <row r="19" ht="15" customHeight="1" spans="1:3">
      <c r="A19" s="11" t="s">
        <v>112</v>
      </c>
      <c r="B19" s="15"/>
      <c r="C19" s="13"/>
    </row>
    <row r="20" ht="15" customHeight="1" spans="1:3">
      <c r="A20" s="14" t="s">
        <v>113</v>
      </c>
      <c r="B20" s="15">
        <v>25</v>
      </c>
      <c r="C20" s="13"/>
    </row>
    <row r="21" ht="15" customHeight="1" spans="1:3">
      <c r="A21" s="14" t="s">
        <v>114</v>
      </c>
      <c r="B21" s="15">
        <v>26</v>
      </c>
      <c r="C21" s="13"/>
    </row>
    <row r="22" ht="15" customHeight="1" spans="1:3">
      <c r="A22" s="14" t="s">
        <v>115</v>
      </c>
      <c r="B22" s="15">
        <v>27</v>
      </c>
      <c r="C22" s="13"/>
    </row>
    <row r="23" ht="15" customHeight="1" spans="1:3">
      <c r="A23" s="14" t="s">
        <v>116</v>
      </c>
      <c r="B23" s="15">
        <v>30</v>
      </c>
      <c r="C23" s="13"/>
    </row>
    <row r="24" ht="15" customHeight="1" spans="1:3">
      <c r="A24" s="14" t="s">
        <v>105</v>
      </c>
      <c r="B24" s="15">
        <v>34</v>
      </c>
      <c r="C24" s="17"/>
    </row>
    <row r="25" ht="15" customHeight="1" spans="1:3">
      <c r="A25" s="14" t="s">
        <v>117</v>
      </c>
      <c r="B25" s="15">
        <v>35</v>
      </c>
      <c r="C25" s="19">
        <v>7831321</v>
      </c>
    </row>
    <row r="26" ht="15" customHeight="1" spans="1:3">
      <c r="A26" s="14" t="s">
        <v>118</v>
      </c>
      <c r="B26" s="15">
        <v>36</v>
      </c>
      <c r="C26" s="13"/>
    </row>
    <row r="27" ht="15" customHeight="1" spans="1:3">
      <c r="A27" s="14" t="s">
        <v>119</v>
      </c>
      <c r="B27" s="15">
        <v>39</v>
      </c>
      <c r="C27" s="13"/>
    </row>
    <row r="28" ht="15" customHeight="1" spans="1:3">
      <c r="A28" s="14" t="s">
        <v>110</v>
      </c>
      <c r="B28" s="15">
        <v>43</v>
      </c>
      <c r="C28" s="17">
        <f>C25+C26+C27</f>
        <v>7831321</v>
      </c>
    </row>
    <row r="29" ht="15" customHeight="1" spans="1:3">
      <c r="A29" s="18" t="s">
        <v>120</v>
      </c>
      <c r="B29" s="15">
        <v>44</v>
      </c>
      <c r="C29" s="17">
        <f>C24-C28</f>
        <v>-7831321</v>
      </c>
    </row>
    <row r="30" ht="15" customHeight="1" spans="1:3">
      <c r="A30" s="11" t="s">
        <v>121</v>
      </c>
      <c r="B30" s="15"/>
      <c r="C30" s="13"/>
    </row>
    <row r="31" ht="15" customHeight="1" spans="1:3">
      <c r="A31" s="14" t="s">
        <v>122</v>
      </c>
      <c r="B31" s="15">
        <v>45</v>
      </c>
      <c r="C31" s="13"/>
    </row>
    <row r="32" ht="15" customHeight="1" spans="1:3">
      <c r="A32" s="14" t="s">
        <v>123</v>
      </c>
      <c r="B32" s="15">
        <v>48</v>
      </c>
      <c r="C32" s="13"/>
    </row>
    <row r="33" ht="15" customHeight="1" spans="1:3">
      <c r="A33" s="14" t="s">
        <v>105</v>
      </c>
      <c r="B33" s="15">
        <v>50</v>
      </c>
      <c r="C33" s="17"/>
    </row>
    <row r="34" ht="15" customHeight="1" spans="1:3">
      <c r="A34" s="14" t="s">
        <v>124</v>
      </c>
      <c r="B34" s="15">
        <v>51</v>
      </c>
      <c r="C34" s="13"/>
    </row>
    <row r="35" ht="15" customHeight="1" spans="1:3">
      <c r="A35" s="14" t="s">
        <v>125</v>
      </c>
      <c r="B35" s="15">
        <v>52</v>
      </c>
      <c r="C35" s="13"/>
    </row>
    <row r="36" ht="15" customHeight="1" spans="1:3">
      <c r="A36" s="14" t="s">
        <v>126</v>
      </c>
      <c r="B36" s="15">
        <v>55</v>
      </c>
      <c r="C36" s="13"/>
    </row>
    <row r="37" ht="15" customHeight="1" spans="1:3">
      <c r="A37" s="14" t="s">
        <v>110</v>
      </c>
      <c r="B37" s="15">
        <v>58</v>
      </c>
      <c r="C37" s="17"/>
    </row>
    <row r="38" ht="15" customHeight="1" spans="1:3">
      <c r="A38" s="18" t="s">
        <v>127</v>
      </c>
      <c r="B38" s="15">
        <v>59</v>
      </c>
      <c r="C38" s="17"/>
    </row>
    <row r="39" ht="15" customHeight="1" spans="1:3">
      <c r="A39" s="11" t="s">
        <v>128</v>
      </c>
      <c r="B39" s="15">
        <v>60</v>
      </c>
      <c r="C39" s="13"/>
    </row>
    <row r="40" ht="15" customHeight="1" spans="1:5">
      <c r="A40" s="20" t="s">
        <v>129</v>
      </c>
      <c r="B40" s="21">
        <v>61</v>
      </c>
      <c r="C40" s="22">
        <f>C18+C29+C38+C39</f>
        <v>15473499.9</v>
      </c>
      <c r="E40" s="23">
        <f>资产负债表!E6-资产负债表!D6</f>
        <v>15473499.9</v>
      </c>
    </row>
    <row r="41" ht="21.75" customHeight="1" spans="1:9">
      <c r="A41" s="24" t="s">
        <v>130</v>
      </c>
      <c r="B41" s="24"/>
      <c r="C41" s="25" t="s">
        <v>64</v>
      </c>
      <c r="D41" s="24"/>
      <c r="E41" s="24"/>
      <c r="F41" s="24"/>
      <c r="G41" s="24"/>
      <c r="H41" s="24"/>
      <c r="I41" s="24"/>
    </row>
  </sheetData>
  <mergeCells count="2">
    <mergeCell ref="A1:C1"/>
    <mergeCell ref="A2:C2"/>
  </mergeCells>
  <printOptions horizontalCentered="1"/>
  <pageMargins left="0.708333333333333" right="0.708333333333333" top="0.747916666666667" bottom="0.747916666666667" header="0.314583333333333" footer="0.314583333333333"/>
  <pageSetup paperSize="9" scale="85" orientation="portrait"/>
  <headerFooter/>
</worksheet>
</file>